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<sst xmlns="http://schemas.openxmlformats.org/spreadsheetml/2006/main" count="192" uniqueCount="94">
  <si>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</si>
  <si>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</si>
  <si>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</si>
  <si>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</si>
  <si>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</si>
  <si>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</si>
  <si>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</si>
  <si>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</si>
  <si>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</si>
  <si>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</si>
  <si>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</si>
  <si>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</si>
  <si>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</si>
  <si>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</si>
  <si>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</si>
  <si>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</si>
  <si>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</si>
  <si>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</si>
  <si>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</si>
  <si>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</si>
  <si>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</si>
  <si>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</si>
  <si>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</si>
  <si>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</si>
  <si>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</si>
  <si>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</si>
  <si>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</si>
  <si>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</si>
  <si>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</si>
  <si>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</si>
  <si>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</si>
  <si>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</si>
  <si>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</si>
  <si>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</si>
  <si>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</si>
  <si>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</si>
  <si>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</si>
  <si>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</si>
  <si>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</si>
  <si>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</si>
  <si>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</si>
  <si>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</si>
  <si>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</si>
  <si>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</si>
  <si>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</si>
  <si>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</si>
  <si>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</si>
  <si>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</si>
  <si>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</si>
  <si>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</si>
  <si>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</si>
  <si>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</si>
  <si>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</si>
  <si>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</si>
  <si>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</si>
  <si>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</si>
  <si>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</si>
  <si>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</si>
  <si>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</si>
  <si>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</si>
  <si>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</si>
  <si>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</si>
  <si>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</si>
  <si>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</si>
  <si>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</si>
  <si>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</si>
  <si>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</si>
  <si>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</si>
  <si>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</si>
  <si>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</si>
  <si>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</si>
  <si>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</si>
  <si>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</si>
  <si>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</si>
  <si>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</si>
  <si>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</si>
  <si>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</si>
  <si>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</si>
  <si>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</si>
  <si>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</si>
  <si>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</si>
  <si>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</si>
  <si>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</si>
  <si>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</si>
  <si>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</si>
  <si>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</si>
  <si>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</si>
  <si>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</si>
  <si>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план на січень-квітень 2019р.</t>
  </si>
  <si>
    <t>станом на 09.04.2019</t>
  </si>
  <si>
    <r>
      <t xml:space="preserve">станом на 09.04.2019р.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</si>
  <si>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09.04.2019р.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</si>
  <si>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09.04.2019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</si>
  <si>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09.04.2019р.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</si>
</sst>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sz val="6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28254179"/>
        <c:axId val="52961020"/>
      </c:lineChart>
      <c:catAx>
        <c:axId val="282541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61020"/>
        <c:crosses val="autoZero"/>
        <c:auto val="0"/>
        <c:lblOffset val="100"/>
        <c:tickLblSkip val="1"/>
        <c:noMultiLvlLbl val="0"/>
      </c:catAx>
      <c:valAx>
        <c:axId val="5296102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2541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887133"/>
        <c:axId val="61984198"/>
      </c:lineChart>
      <c:catAx>
        <c:axId val="68871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84198"/>
        <c:crosses val="autoZero"/>
        <c:auto val="0"/>
        <c:lblOffset val="100"/>
        <c:tickLblSkip val="1"/>
        <c:noMultiLvlLbl val="0"/>
      </c:catAx>
      <c:valAx>
        <c:axId val="6198419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8713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20986871"/>
        <c:axId val="54664112"/>
      </c:lineChart>
      <c:catAx>
        <c:axId val="209868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64112"/>
        <c:crosses val="autoZero"/>
        <c:auto val="0"/>
        <c:lblOffset val="100"/>
        <c:tickLblSkip val="1"/>
        <c:noMultiLvlLbl val="0"/>
      </c:catAx>
      <c:valAx>
        <c:axId val="5466411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8687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22214961"/>
        <c:axId val="65716922"/>
      </c:lineChart>
      <c:catAx>
        <c:axId val="222149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16922"/>
        <c:crosses val="autoZero"/>
        <c:auto val="0"/>
        <c:lblOffset val="100"/>
        <c:tickLblSkip val="1"/>
        <c:noMultiLvlLbl val="0"/>
      </c:catAx>
      <c:valAx>
        <c:axId val="65716922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214961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09.04.2019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4581387"/>
        <c:axId val="21470436"/>
      </c:bar3DChart>
      <c:catAx>
        <c:axId val="5458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70436"/>
        <c:crosses val="autoZero"/>
        <c:auto val="1"/>
        <c:lblOffset val="100"/>
        <c:tickLblSkip val="1"/>
        <c:noMultiLvlLbl val="0"/>
      </c:catAx>
      <c:valAx>
        <c:axId val="21470436"/>
        <c:scaling>
          <c:orientation val="minMax"/>
          <c:max val="4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81387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9016197"/>
        <c:axId val="61383726"/>
      </c:bar3DChart>
      <c:catAx>
        <c:axId val="59016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383726"/>
        <c:crosses val="autoZero"/>
        <c:auto val="1"/>
        <c:lblOffset val="100"/>
        <c:tickLblSkip val="1"/>
        <c:noMultiLvlLbl val="0"/>
      </c:catAx>
      <c:valAx>
        <c:axId val="61383726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16197"/>
        <c:crossesAt val="1"/>
        <c:crossBetween val="between"/>
        <c:dispUnits/>
        <c:majorUnit val="10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09.04.2019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614 057,6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490 496,6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квітень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- 102 797,2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квітень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162 802,0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- 123 561,0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1589070.31</v>
          </cell>
          <cell r="K6">
            <v>63363074.03999999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1589.07031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63363.07403999999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09">
        <v>0</v>
      </c>
      <c r="V9" s="110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09">
        <v>0</v>
      </c>
      <c r="V14" s="110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09">
        <v>0</v>
      </c>
      <c r="V15" s="110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09">
        <v>0</v>
      </c>
      <c r="V16" s="110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09">
        <v>0</v>
      </c>
      <c r="V19" s="110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09">
        <v>0</v>
      </c>
      <c r="V20" s="110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09">
        <v>0</v>
      </c>
      <c r="V22" s="110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4"/>
      <c r="V23" s="125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6">
        <f>SUM(U4:U23)</f>
        <v>1</v>
      </c>
      <c r="V24" s="127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43556</v>
      </c>
      <c r="S29" s="129">
        <v>14524.5544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43556</v>
      </c>
      <c r="S39" s="118">
        <v>55821.68468999999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86</v>
      </c>
      <c r="S1" s="136"/>
      <c r="T1" s="136"/>
      <c r="U1" s="136"/>
      <c r="V1" s="136"/>
      <c r="W1" s="137"/>
    </row>
    <row r="2" spans="1:23" ht="15" thickBot="1">
      <c r="A2" s="138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10000.800000000001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10000.8</v>
      </c>
      <c r="R5" s="69">
        <v>1.1</v>
      </c>
      <c r="S5" s="65">
        <v>0</v>
      </c>
      <c r="T5" s="70">
        <v>20</v>
      </c>
      <c r="U5" s="109">
        <v>0</v>
      </c>
      <c r="V5" s="110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10000.8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10000.8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10000.8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10000.8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43564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3200</v>
      </c>
      <c r="P10" s="3">
        <f t="shared" si="1"/>
        <v>0</v>
      </c>
      <c r="Q10" s="2">
        <v>10000.8</v>
      </c>
      <c r="R10" s="71"/>
      <c r="S10" s="72"/>
      <c r="T10" s="70"/>
      <c r="U10" s="109"/>
      <c r="V10" s="110"/>
      <c r="W10" s="68">
        <f>R10+S10+U10+T10+V10</f>
        <v>0</v>
      </c>
    </row>
    <row r="11" spans="1:23" ht="12.75">
      <c r="A11" s="10">
        <v>43565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10000.8</v>
      </c>
      <c r="R11" s="69"/>
      <c r="S11" s="65"/>
      <c r="T11" s="70"/>
      <c r="U11" s="109"/>
      <c r="V11" s="110"/>
      <c r="W11" s="68">
        <f t="shared" si="3"/>
        <v>0</v>
      </c>
    </row>
    <row r="12" spans="1:23" ht="12.75">
      <c r="A12" s="10">
        <v>43566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4800</v>
      </c>
      <c r="P12" s="3">
        <f t="shared" si="1"/>
        <v>0</v>
      </c>
      <c r="Q12" s="2">
        <v>10000.8</v>
      </c>
      <c r="R12" s="69"/>
      <c r="S12" s="65"/>
      <c r="T12" s="70"/>
      <c r="U12" s="109"/>
      <c r="V12" s="110"/>
      <c r="W12" s="68">
        <f t="shared" si="3"/>
        <v>0</v>
      </c>
    </row>
    <row r="13" spans="1:23" ht="12.75">
      <c r="A13" s="10">
        <v>43567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4500</v>
      </c>
      <c r="P13" s="3">
        <f t="shared" si="1"/>
        <v>0</v>
      </c>
      <c r="Q13" s="2">
        <v>10000.8</v>
      </c>
      <c r="R13" s="69"/>
      <c r="S13" s="65"/>
      <c r="T13" s="70"/>
      <c r="U13" s="109"/>
      <c r="V13" s="110"/>
      <c r="W13" s="68">
        <v>0</v>
      </c>
    </row>
    <row r="14" spans="1:23" ht="12.75">
      <c r="A14" s="10">
        <v>43570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14500</v>
      </c>
      <c r="P14" s="3">
        <f t="shared" si="1"/>
        <v>0</v>
      </c>
      <c r="Q14" s="2">
        <v>10000.8</v>
      </c>
      <c r="R14" s="69"/>
      <c r="S14" s="65"/>
      <c r="T14" s="74"/>
      <c r="U14" s="109"/>
      <c r="V14" s="110"/>
      <c r="W14" s="68">
        <f t="shared" si="3"/>
        <v>0</v>
      </c>
    </row>
    <row r="15" spans="1:23" ht="12.75">
      <c r="A15" s="10">
        <v>43571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10000.8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43572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6000</v>
      </c>
      <c r="P16" s="3">
        <f t="shared" si="1"/>
        <v>0</v>
      </c>
      <c r="Q16" s="2">
        <v>10000.8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43573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9800</v>
      </c>
      <c r="P17" s="3">
        <f t="shared" si="1"/>
        <v>0</v>
      </c>
      <c r="Q17" s="2">
        <v>10000.8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43574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10000.8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43577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10000.8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43578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10000.8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">
        <v>43579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10000.8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43580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8900</v>
      </c>
      <c r="P22" s="3">
        <f t="shared" si="1"/>
        <v>0</v>
      </c>
      <c r="Q22" s="2">
        <v>10000.8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43581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26000</v>
      </c>
      <c r="P23" s="3">
        <f t="shared" si="1"/>
        <v>0</v>
      </c>
      <c r="Q23" s="2">
        <v>10000.8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30261</v>
      </c>
      <c r="C24" s="85">
        <f t="shared" si="4"/>
        <v>17202.600000000002</v>
      </c>
      <c r="D24" s="107">
        <f t="shared" si="4"/>
        <v>135.3</v>
      </c>
      <c r="E24" s="107">
        <f t="shared" si="4"/>
        <v>17067.3</v>
      </c>
      <c r="F24" s="85">
        <f t="shared" si="4"/>
        <v>385.1</v>
      </c>
      <c r="G24" s="85">
        <f t="shared" si="4"/>
        <v>1033.2</v>
      </c>
      <c r="H24" s="85">
        <f t="shared" si="4"/>
        <v>7821.8</v>
      </c>
      <c r="I24" s="85">
        <f t="shared" si="4"/>
        <v>486.40000000000003</v>
      </c>
      <c r="J24" s="85">
        <f t="shared" si="4"/>
        <v>216.74999999999997</v>
      </c>
      <c r="K24" s="85">
        <f t="shared" si="4"/>
        <v>790.7</v>
      </c>
      <c r="L24" s="85">
        <f t="shared" si="4"/>
        <v>1530.3</v>
      </c>
      <c r="M24" s="84">
        <f t="shared" si="4"/>
        <v>276.9500000000021</v>
      </c>
      <c r="N24" s="84">
        <f t="shared" si="4"/>
        <v>60004.8</v>
      </c>
      <c r="O24" s="84">
        <f t="shared" si="4"/>
        <v>162800</v>
      </c>
      <c r="P24" s="86">
        <f>N24/O24</f>
        <v>0.3685798525798526</v>
      </c>
      <c r="Q24" s="2"/>
      <c r="R24" s="75">
        <f>SUM(R4:R23)</f>
        <v>1.1</v>
      </c>
      <c r="S24" s="75">
        <f>SUM(S4:S23)</f>
        <v>0</v>
      </c>
      <c r="T24" s="75">
        <f>SUM(T4:T23)</f>
        <v>20</v>
      </c>
      <c r="U24" s="126">
        <f>SUM(U4:U23)</f>
        <v>1</v>
      </c>
      <c r="V24" s="127"/>
      <c r="W24" s="75">
        <f>R24+S24+U24+T24+V24</f>
        <v>22.1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43564</v>
      </c>
      <c r="S29" s="129">
        <v>1589.07031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43564</v>
      </c>
      <c r="S39" s="118">
        <v>63363.07403999999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91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92</v>
      </c>
      <c r="P27" s="159"/>
    </row>
    <row r="28" spans="1:16" ht="30.75" customHeight="1">
      <c r="A28" s="149"/>
      <c r="B28" s="44" t="s">
        <v>88</v>
      </c>
      <c r="C28" s="22" t="s">
        <v>23</v>
      </c>
      <c r="D28" s="44" t="str">
        <f>B28</f>
        <v>план на січень-квітень 2019р.</v>
      </c>
      <c r="E28" s="22" t="str">
        <f>C28</f>
        <v>факт</v>
      </c>
      <c r="F28" s="43" t="str">
        <f>B28</f>
        <v>план на січень-квітень 2019р.</v>
      </c>
      <c r="G28" s="58" t="str">
        <f>C28</f>
        <v>факт</v>
      </c>
      <c r="H28" s="44" t="str">
        <f>B28</f>
        <v>план на січень-квітень 2019р.</v>
      </c>
      <c r="I28" s="22" t="str">
        <f>C28</f>
        <v>факт</v>
      </c>
      <c r="J28" s="43"/>
      <c r="K28" s="58"/>
      <c r="L28" s="41" t="str">
        <f>D28</f>
        <v>план на січень-квітень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квітень!S39</f>
        <v>63363.07403999999</v>
      </c>
      <c r="B29" s="45">
        <v>5070</v>
      </c>
      <c r="C29" s="45">
        <v>132.05</v>
      </c>
      <c r="D29" s="45">
        <v>933</v>
      </c>
      <c r="E29" s="45">
        <v>0.06</v>
      </c>
      <c r="F29" s="45">
        <v>2700</v>
      </c>
      <c r="G29" s="45">
        <v>1878.28</v>
      </c>
      <c r="H29" s="45">
        <v>8</v>
      </c>
      <c r="I29" s="45">
        <v>4</v>
      </c>
      <c r="J29" s="45"/>
      <c r="K29" s="45"/>
      <c r="L29" s="59">
        <f>H29+F29+D29+J29+B29</f>
        <v>8711</v>
      </c>
      <c r="M29" s="46">
        <f>C29+E29+G29+I29</f>
        <v>2014.3899999999999</v>
      </c>
      <c r="N29" s="47">
        <f>M29-L29</f>
        <v>-6696.610000000001</v>
      </c>
      <c r="O29" s="160">
        <f>квітень!S29</f>
        <v>1589.07031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369324.10000000003</v>
      </c>
      <c r="C48" s="28">
        <v>295917.29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63720.3</v>
      </c>
      <c r="C49" s="28">
        <v>44113.01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107733.59999999999</v>
      </c>
      <c r="C50" s="28">
        <v>94288.76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15487.4</v>
      </c>
      <c r="C51" s="28">
        <v>8701.630000000001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18047.6</v>
      </c>
      <c r="C52" s="28">
        <v>14441.64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2465.3</v>
      </c>
      <c r="C53" s="28">
        <v>2815.42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2469.86</v>
      </c>
      <c r="C54" s="28">
        <v>3457.54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34809.40000000004</v>
      </c>
      <c r="C55" s="12">
        <v>26761.30999999999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614057.56</v>
      </c>
      <c r="C56" s="9">
        <v>490496.6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5070</v>
      </c>
      <c r="C58" s="9">
        <f>C29</f>
        <v>132.05</v>
      </c>
    </row>
    <row r="59" spans="1:3" ht="25.5">
      <c r="A59" s="76" t="s">
        <v>53</v>
      </c>
      <c r="B59" s="9">
        <f>D29</f>
        <v>933</v>
      </c>
      <c r="C59" s="9">
        <f>E29</f>
        <v>0.06</v>
      </c>
    </row>
    <row r="60" spans="1:3" ht="12.75">
      <c r="A60" s="76" t="s">
        <v>54</v>
      </c>
      <c r="B60" s="9">
        <f>F29</f>
        <v>2700</v>
      </c>
      <c r="C60" s="9">
        <f>G29</f>
        <v>1878.28</v>
      </c>
    </row>
    <row r="61" spans="1:3" ht="25.5">
      <c r="A61" s="76" t="s">
        <v>55</v>
      </c>
      <c r="B61" s="9">
        <f>H29</f>
        <v>8</v>
      </c>
      <c r="C61" s="9">
        <f>I29</f>
        <v>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2" sqref="E2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2019-04-09T09:39:06Z</dcterms:modified>
  <cp:category/>
  <cp:version/>
  <cp:contentType/>
  <cp:contentStatus/>
</cp:coreProperties>
</file>